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接受捐赠物资使用情况表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<sst xmlns="http://schemas.openxmlformats.org/spreadsheetml/2006/main" count="66" uniqueCount="43">
  <si>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彭阳县疫情防控接受捐赠物资使用情况表</t>
  </si>
  <si>
    <t>填报单位：彭阳县王洼产业园区管理委员会                 日期： 2020年3月25日                      单位：元、个、件、枚、套、瓶、箱、桶、双、公斤、升</t>
  </si>
  <si>
    <t>单位名称</t>
  </si>
  <si>
    <t>项目</t>
  </si>
  <si>
    <t>接受捐赠（调拨）物资情况</t>
  </si>
  <si>
    <t>捐赠物资使用情况（用文字列明）</t>
  </si>
  <si>
    <t>合   计（折合金额元）</t>
  </si>
  <si>
    <t>医用物资</t>
  </si>
  <si>
    <t xml:space="preserve"> 折合金额（元）</t>
  </si>
  <si>
    <t>口罩</t>
  </si>
  <si>
    <t>酒精</t>
  </si>
  <si>
    <t>防护衣（套）</t>
  </si>
  <si>
    <t>手套（双）</t>
  </si>
  <si>
    <t>一次性医用手套（双）</t>
  </si>
  <si>
    <t>消毒液（公斤）</t>
  </si>
  <si>
    <t>免洗手消毒液（瓶）</t>
  </si>
  <si>
    <t>红外测温仪</t>
  </si>
  <si>
    <t>折合金额</t>
  </si>
  <si>
    <t>个数</t>
  </si>
  <si>
    <t>容积L</t>
  </si>
  <si>
    <t>口罩消毒个</t>
  </si>
  <si>
    <t>75%医用酒精（500mL/瓶）</t>
  </si>
  <si>
    <t>总计</t>
  </si>
  <si>
    <t>慈善总会</t>
  </si>
  <si>
    <t>合计</t>
  </si>
  <si>
    <t>定向</t>
  </si>
  <si>
    <t>非定向</t>
  </si>
  <si>
    <t>红十字会（自治区工信厅调拨）</t>
  </si>
  <si>
    <r>
      <t>给园区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家企业及杜家沟</t>
    </r>
    <r>
      <rPr>
        <sz val="9"/>
        <rFont val="Times New Roman"/>
        <family val="1"/>
      </rPr>
      <t>71</t>
    </r>
    <r>
      <rPr>
        <sz val="9"/>
        <rFont val="宋体"/>
        <family val="0"/>
      </rPr>
      <t>家企业（个体户）分发口罩</t>
    </r>
    <r>
      <rPr>
        <sz val="9"/>
        <rFont val="Times New Roman"/>
        <family val="1"/>
      </rPr>
      <t>5965</t>
    </r>
    <r>
      <rPr>
        <sz val="9"/>
        <rFont val="宋体"/>
        <family val="0"/>
      </rPr>
      <t>个，消毒液</t>
    </r>
    <r>
      <rPr>
        <sz val="9"/>
        <rFont val="Times New Roman"/>
        <family val="1"/>
      </rPr>
      <t>2023</t>
    </r>
    <r>
      <rPr>
        <sz val="9"/>
        <rFont val="宋体"/>
        <family val="0"/>
      </rPr>
      <t>公斤、散装酒精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公斤、瓶装酒精</t>
    </r>
    <r>
      <rPr>
        <sz val="9"/>
        <rFont val="Times New Roman"/>
        <family val="1"/>
      </rPr>
      <t>63</t>
    </r>
    <r>
      <rPr>
        <sz val="9"/>
        <rFont val="宋体"/>
        <family val="0"/>
      </rPr>
      <t>瓶、测温枪</t>
    </r>
    <r>
      <rPr>
        <sz val="9"/>
        <rFont val="Times New Roman"/>
        <family val="1"/>
      </rPr>
      <t>7</t>
    </r>
    <r>
      <rPr>
        <sz val="9"/>
        <rFont val="宋体"/>
        <family val="0"/>
      </rPr>
      <t>个、防护服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套，给县疫情防控指挥部调配</t>
    </r>
    <r>
      <rPr>
        <sz val="9"/>
        <rFont val="Times New Roman"/>
        <family val="1"/>
      </rPr>
      <t>150</t>
    </r>
    <r>
      <rPr>
        <sz val="9"/>
        <rFont val="宋体"/>
        <family val="0"/>
      </rPr>
      <t>套；单位使用瓶装酒精24瓶、散装酒精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公斤；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截止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日，剩余口罩</t>
    </r>
    <r>
      <rPr>
        <sz val="9"/>
        <rFont val="Times New Roman"/>
        <family val="1"/>
      </rPr>
      <t>35</t>
    </r>
    <r>
      <rPr>
        <sz val="9"/>
        <rFont val="宋体"/>
        <family val="0"/>
      </rPr>
      <t>个、测温枪</t>
    </r>
    <r>
      <rPr>
        <sz val="9"/>
        <rFont val="Times New Roman"/>
        <family val="1"/>
      </rPr>
      <t>203</t>
    </r>
    <r>
      <rPr>
        <sz val="9"/>
        <rFont val="宋体"/>
        <family val="0"/>
      </rPr>
      <t>个，防护服</t>
    </r>
    <r>
      <rPr>
        <sz val="9"/>
        <rFont val="Times New Roman"/>
        <family val="1"/>
      </rPr>
      <t>80</t>
    </r>
    <r>
      <rPr>
        <sz val="9"/>
        <rFont val="宋体"/>
        <family val="0"/>
      </rPr>
      <t>套、散装酒精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公斤、瓶装酒精</t>
    </r>
    <r>
      <rPr>
        <sz val="9"/>
        <rFont val="Times New Roman"/>
        <family val="1"/>
      </rPr>
      <t>13</t>
    </r>
    <r>
      <rPr>
        <sz val="9"/>
        <rFont val="宋体"/>
        <family val="0"/>
      </rPr>
      <t>瓶。</t>
    </r>
  </si>
  <si>
    <t>其他单位</t>
  </si>
  <si>
    <t>龙东食品有限公司</t>
  </si>
  <si>
    <t>小计</t>
  </si>
  <si>
    <r>
      <t>给园区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家企业及杜家沟</t>
    </r>
    <r>
      <rPr>
        <sz val="9"/>
        <rFont val="Times New Roman"/>
        <family val="1"/>
      </rPr>
      <t>71</t>
    </r>
    <r>
      <rPr>
        <sz val="9"/>
        <rFont val="宋体"/>
        <family val="0"/>
      </rPr>
      <t>家企业（个体户）分发口罩</t>
    </r>
    <r>
      <rPr>
        <sz val="9"/>
        <rFont val="Times New Roman"/>
        <family val="1"/>
      </rPr>
      <t>3790</t>
    </r>
    <r>
      <rPr>
        <sz val="9"/>
        <rFont val="宋体"/>
        <family val="0"/>
      </rPr>
      <t>个，免洗手消毒液</t>
    </r>
    <r>
      <rPr>
        <sz val="9"/>
        <rFont val="Times New Roman"/>
        <family val="1"/>
      </rPr>
      <t>38</t>
    </r>
    <r>
      <rPr>
        <sz val="9"/>
        <rFont val="宋体"/>
        <family val="0"/>
      </rPr>
      <t>瓶、测温枪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个，单位使用</t>
    </r>
    <r>
      <rPr>
        <sz val="9"/>
        <rFont val="Times New Roman"/>
        <family val="1"/>
      </rPr>
      <t>22</t>
    </r>
    <r>
      <rPr>
        <sz val="9"/>
        <rFont val="宋体"/>
        <family val="0"/>
      </rPr>
      <t>瓶。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截止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日，剩余口罩</t>
    </r>
    <r>
      <rPr>
        <sz val="9"/>
        <rFont val="Times New Roman"/>
        <family val="1"/>
      </rPr>
      <t>210</t>
    </r>
    <r>
      <rPr>
        <sz val="9"/>
        <rFont val="宋体"/>
        <family val="0"/>
      </rPr>
      <t>个、免洗手消毒液</t>
    </r>
    <r>
      <rPr>
        <sz val="9"/>
        <rFont val="Times New Roman"/>
        <family val="1"/>
      </rPr>
      <t>20</t>
    </r>
    <r>
      <rPr>
        <sz val="9"/>
        <rFont val="宋体"/>
        <family val="0"/>
      </rPr>
      <t>瓶。</t>
    </r>
  </si>
  <si>
    <r>
      <t>给园区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家企业分发。</t>
    </r>
  </si>
  <si>
    <t>河北惠泽环境工程技术有限公司彭阳分公司</t>
  </si>
  <si>
    <r>
      <t>给园区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家企业及杜家沟</t>
    </r>
    <r>
      <rPr>
        <sz val="9"/>
        <rFont val="Times New Roman"/>
        <family val="1"/>
      </rPr>
      <t>71</t>
    </r>
    <r>
      <rPr>
        <sz val="9"/>
        <rFont val="宋体"/>
        <family val="0"/>
      </rPr>
      <t>家企业（个体户）分发一次性医用塑胶手套</t>
    </r>
    <r>
      <rPr>
        <sz val="9"/>
        <rFont val="Times New Roman"/>
        <family val="1"/>
      </rPr>
      <t>1622</t>
    </r>
    <r>
      <rPr>
        <sz val="9"/>
        <rFont val="宋体"/>
        <family val="0"/>
      </rPr>
      <t>双、</t>
    </r>
    <r>
      <rPr>
        <sz val="9"/>
        <rFont val="Times New Roman"/>
        <family val="1"/>
      </rPr>
      <t>PVC</t>
    </r>
    <r>
      <rPr>
        <sz val="9"/>
        <rFont val="宋体"/>
        <family val="0"/>
      </rPr>
      <t>塑胶手套</t>
    </r>
    <r>
      <rPr>
        <sz val="9"/>
        <rFont val="Times New Roman"/>
        <family val="1"/>
      </rPr>
      <t>1646</t>
    </r>
    <r>
      <rPr>
        <sz val="9"/>
        <rFont val="宋体"/>
        <family val="0"/>
      </rPr>
      <t>双。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截止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日，剩余一次性医用塑胶手套</t>
    </r>
    <r>
      <rPr>
        <sz val="9"/>
        <rFont val="Times New Roman"/>
        <family val="1"/>
      </rPr>
      <t>378</t>
    </r>
    <r>
      <rPr>
        <sz val="9"/>
        <rFont val="宋体"/>
        <family val="0"/>
      </rPr>
      <t>双、</t>
    </r>
    <r>
      <rPr>
        <sz val="9"/>
        <rFont val="Times New Roman"/>
        <family val="1"/>
      </rPr>
      <t>PVC</t>
    </r>
    <r>
      <rPr>
        <sz val="9"/>
        <rFont val="宋体"/>
        <family val="0"/>
      </rPr>
      <t>塑胶手套</t>
    </r>
    <r>
      <rPr>
        <sz val="9"/>
        <rFont val="Times New Roman"/>
        <family val="1"/>
      </rPr>
      <t>354</t>
    </r>
    <r>
      <rPr>
        <sz val="9"/>
        <rFont val="宋体"/>
        <family val="0"/>
      </rPr>
      <t>双、防护服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套。</t>
    </r>
  </si>
  <si>
    <t>县发改局</t>
  </si>
  <si>
    <t>县指挥部</t>
  </si>
  <si>
    <t>定向鑫源宏泰汽车检测公司</t>
  </si>
  <si>
    <t>县扶贫办</t>
  </si>
  <si>
    <t>定向云雾山果品开发有限公司扶贫车间。</t>
  </si>
  <si>
    <t xml:space="preserve"> 注：1.接受捐赠物资，请对口罩列明个数，折合金额；对酒精列明容积数，折合金额；其他物品逐一列明单位数，折合金额数。2.捐赠物资的使用，请用文字逐一列明使用单位名称以及所使用的物资名称、单位数、折合金额。</t>
  </si>
  <si>
    <t xml:space="preserve">     单位负责人：张明山 分管领导：杜玉斌      填表人: 朱广强      联系电话：  0954-7212695    手机： 13995047107           填表日期：2020年3月25日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</si>
</sst>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SimSun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rgb="FF000000"/>
      <name val="SimSun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21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9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2" fontId="27" fillId="0" borderId="9" xfId="15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8" fontId="26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 applyProtection="1">
      <alignment horizontal="center" vertical="center"/>
      <protection/>
    </xf>
    <xf numFmtId="176" fontId="27" fillId="0" borderId="9" xfId="0" applyNumberFormat="1" applyFont="1" applyFill="1" applyBorder="1" applyAlignment="1">
      <alignment horizontal="center" vertical="center" wrapText="1"/>
    </xf>
    <xf numFmtId="58" fontId="26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SheetLayoutView="100" workbookViewId="0" topLeftCell="A1">
      <selection activeCell="N5" sqref="N5:N6"/>
    </sheetView>
  </sheetViews>
  <sheetFormatPr defaultColWidth="9.00390625" defaultRowHeight="13.5"/>
  <cols>
    <col min="1" max="1" width="4.875" style="0" customWidth="1"/>
    <col min="2" max="2" width="5.00390625" style="0" customWidth="1"/>
    <col min="3" max="3" width="7.25390625" style="0" customWidth="1"/>
    <col min="4" max="4" width="6.875" style="0" customWidth="1"/>
    <col min="5" max="5" width="6.00390625" style="0" customWidth="1"/>
    <col min="6" max="6" width="5.25390625" style="0" customWidth="1"/>
    <col min="7" max="7" width="5.625" style="0" customWidth="1"/>
    <col min="8" max="8" width="5.375" style="0" customWidth="1"/>
    <col min="9" max="10" width="4.625" style="0" customWidth="1"/>
    <col min="11" max="11" width="7.50390625" style="0" customWidth="1"/>
    <col min="12" max="12" width="5.625" style="0" customWidth="1"/>
    <col min="13" max="14" width="5.50390625" style="0" customWidth="1"/>
    <col min="15" max="15" width="4.75390625" style="0" customWidth="1"/>
    <col min="16" max="16" width="5.375" style="0" customWidth="1"/>
    <col min="17" max="17" width="4.50390625" style="0" customWidth="1"/>
    <col min="18" max="18" width="43.125" style="1" customWidth="1"/>
  </cols>
  <sheetData>
    <row r="1" spans="1:18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0" customHeight="1">
      <c r="A3" s="4" t="s">
        <v>2</v>
      </c>
      <c r="B3" s="5"/>
      <c r="C3" s="6" t="s">
        <v>3</v>
      </c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4"/>
      <c r="R3" s="11" t="s">
        <v>5</v>
      </c>
    </row>
    <row r="4" spans="1:18" ht="18" customHeight="1">
      <c r="A4" s="5"/>
      <c r="B4" s="5"/>
      <c r="C4" s="6"/>
      <c r="D4" s="9" t="s">
        <v>6</v>
      </c>
      <c r="E4" s="10" t="s">
        <v>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21" customHeight="1">
      <c r="A5" s="5"/>
      <c r="B5" s="5"/>
      <c r="C5" s="6"/>
      <c r="D5" s="9"/>
      <c r="E5" s="11" t="s">
        <v>8</v>
      </c>
      <c r="F5" s="11" t="s">
        <v>9</v>
      </c>
      <c r="G5" s="11"/>
      <c r="H5" s="10" t="s">
        <v>10</v>
      </c>
      <c r="I5" s="10"/>
      <c r="J5" s="10"/>
      <c r="K5" s="10"/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35" t="s">
        <v>16</v>
      </c>
      <c r="R5" s="11"/>
    </row>
    <row r="6" spans="1:18" ht="45" customHeight="1">
      <c r="A6" s="5"/>
      <c r="B6" s="5"/>
      <c r="C6" s="6"/>
      <c r="D6" s="9"/>
      <c r="E6" s="11"/>
      <c r="F6" s="9" t="s">
        <v>17</v>
      </c>
      <c r="G6" s="9" t="s">
        <v>18</v>
      </c>
      <c r="H6" s="9" t="s">
        <v>17</v>
      </c>
      <c r="I6" s="9" t="s">
        <v>19</v>
      </c>
      <c r="J6" s="9" t="s">
        <v>20</v>
      </c>
      <c r="K6" s="9" t="s">
        <v>21</v>
      </c>
      <c r="L6" s="11"/>
      <c r="M6" s="11"/>
      <c r="N6" s="11"/>
      <c r="O6" s="11"/>
      <c r="P6" s="11"/>
      <c r="Q6" s="35"/>
      <c r="R6" s="11"/>
    </row>
    <row r="7" spans="1:18" ht="21.75" customHeight="1">
      <c r="A7" s="5"/>
      <c r="B7" s="5"/>
      <c r="C7" s="6" t="s">
        <v>22</v>
      </c>
      <c r="D7" s="9">
        <f>D8+D14</f>
        <v>33701</v>
      </c>
      <c r="E7" s="9">
        <f>E8+E14</f>
        <v>12656</v>
      </c>
      <c r="F7" s="9">
        <f>F8+F14</f>
        <v>12656</v>
      </c>
      <c r="G7" s="9">
        <f>G8+G11+G14</f>
        <v>12141</v>
      </c>
      <c r="H7" s="9">
        <f aca="true" t="shared" si="0" ref="H7:Z7">H8+H11+H14</f>
        <v>0</v>
      </c>
      <c r="I7" s="9">
        <f t="shared" si="0"/>
        <v>80</v>
      </c>
      <c r="J7" s="9">
        <f t="shared" si="0"/>
        <v>0</v>
      </c>
      <c r="K7" s="9">
        <f t="shared" si="0"/>
        <v>100</v>
      </c>
      <c r="L7" s="9">
        <f t="shared" si="0"/>
        <v>272</v>
      </c>
      <c r="M7" s="9">
        <f t="shared" si="0"/>
        <v>2000</v>
      </c>
      <c r="N7" s="9">
        <f t="shared" si="0"/>
        <v>2000</v>
      </c>
      <c r="O7" s="9">
        <f t="shared" si="0"/>
        <v>2023</v>
      </c>
      <c r="P7" s="9">
        <f t="shared" si="0"/>
        <v>80</v>
      </c>
      <c r="Q7" s="9">
        <f>Q8+Q11+Q14</f>
        <v>212</v>
      </c>
      <c r="R7" s="11"/>
    </row>
    <row r="8" spans="1:18" ht="21.75" customHeight="1">
      <c r="A8" s="12" t="s">
        <v>23</v>
      </c>
      <c r="B8" s="13"/>
      <c r="C8" s="14" t="s">
        <v>24</v>
      </c>
      <c r="D8" s="9"/>
      <c r="E8" s="15"/>
      <c r="F8" s="15"/>
      <c r="G8" s="16"/>
      <c r="H8" s="16"/>
      <c r="I8" s="16"/>
      <c r="J8" s="16"/>
      <c r="K8" s="16"/>
      <c r="L8" s="16"/>
      <c r="M8" s="15"/>
      <c r="N8" s="15"/>
      <c r="O8" s="15"/>
      <c r="P8" s="15"/>
      <c r="Q8" s="15"/>
      <c r="R8" s="36"/>
    </row>
    <row r="9" spans="1:18" ht="21.75" customHeight="1">
      <c r="A9" s="13"/>
      <c r="B9" s="13"/>
      <c r="C9" s="14" t="s">
        <v>25</v>
      </c>
      <c r="D9" s="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5"/>
      <c r="R9" s="36"/>
    </row>
    <row r="10" spans="1:18" ht="21.75" customHeight="1">
      <c r="A10" s="13"/>
      <c r="B10" s="13"/>
      <c r="C10" s="14" t="s">
        <v>26</v>
      </c>
      <c r="D10" s="9"/>
      <c r="E10" s="15"/>
      <c r="F10" s="15"/>
      <c r="G10" s="15"/>
      <c r="H10" s="17"/>
      <c r="I10" s="17"/>
      <c r="J10" s="17"/>
      <c r="K10" s="17"/>
      <c r="L10" s="15"/>
      <c r="M10" s="15"/>
      <c r="N10" s="15"/>
      <c r="O10" s="17"/>
      <c r="P10" s="17"/>
      <c r="Q10" s="25"/>
      <c r="R10" s="36"/>
    </row>
    <row r="11" spans="1:18" ht="21.75" customHeight="1">
      <c r="A11" s="4" t="s">
        <v>27</v>
      </c>
      <c r="B11" s="5"/>
      <c r="C11" s="18" t="s">
        <v>24</v>
      </c>
      <c r="D11" s="9"/>
      <c r="E11" s="19"/>
      <c r="F11" s="19"/>
      <c r="G11" s="19">
        <f>G12+G13</f>
        <v>7000</v>
      </c>
      <c r="H11" s="19">
        <f aca="true" t="shared" si="1" ref="H11:Z11">H12+H13</f>
        <v>0</v>
      </c>
      <c r="I11" s="19">
        <f t="shared" si="1"/>
        <v>80</v>
      </c>
      <c r="J11" s="19">
        <f t="shared" si="1"/>
        <v>0</v>
      </c>
      <c r="K11" s="19">
        <f t="shared" si="1"/>
        <v>100</v>
      </c>
      <c r="L11" s="19">
        <f t="shared" si="1"/>
        <v>250</v>
      </c>
      <c r="M11" s="19">
        <f t="shared" si="1"/>
        <v>0</v>
      </c>
      <c r="N11" s="19">
        <f t="shared" si="1"/>
        <v>0</v>
      </c>
      <c r="O11" s="19">
        <f t="shared" si="1"/>
        <v>2023</v>
      </c>
      <c r="P11" s="19">
        <f t="shared" si="1"/>
        <v>0</v>
      </c>
      <c r="Q11" s="19">
        <f>Q12+Q13</f>
        <v>210</v>
      </c>
      <c r="R11" s="37" t="s">
        <v>28</v>
      </c>
    </row>
    <row r="12" spans="1:18" ht="21.75" customHeight="1">
      <c r="A12" s="5"/>
      <c r="B12" s="5"/>
      <c r="C12" s="14" t="s">
        <v>25</v>
      </c>
      <c r="D12" s="9"/>
      <c r="E12" s="19"/>
      <c r="F12" s="19"/>
      <c r="G12" s="19">
        <v>7000</v>
      </c>
      <c r="H12" s="20"/>
      <c r="I12" s="20">
        <v>80</v>
      </c>
      <c r="J12" s="20"/>
      <c r="K12" s="20">
        <v>100</v>
      </c>
      <c r="L12" s="19">
        <v>250</v>
      </c>
      <c r="M12" s="19"/>
      <c r="N12" s="19"/>
      <c r="O12" s="20">
        <v>2023</v>
      </c>
      <c r="P12" s="20"/>
      <c r="Q12" s="20">
        <v>210</v>
      </c>
      <c r="R12" s="38"/>
    </row>
    <row r="13" spans="1:18" ht="40.5" customHeight="1">
      <c r="A13" s="5"/>
      <c r="B13" s="5"/>
      <c r="C13" s="14" t="s">
        <v>26</v>
      </c>
      <c r="D13" s="9"/>
      <c r="E13" s="19"/>
      <c r="F13" s="19"/>
      <c r="G13" s="19"/>
      <c r="H13" s="20"/>
      <c r="I13" s="20"/>
      <c r="J13" s="20"/>
      <c r="K13" s="20"/>
      <c r="L13" s="19"/>
      <c r="M13" s="19"/>
      <c r="N13" s="19"/>
      <c r="O13" s="20"/>
      <c r="P13" s="20"/>
      <c r="Q13" s="20"/>
      <c r="R13" s="39"/>
    </row>
    <row r="14" spans="1:18" ht="21.75" customHeight="1">
      <c r="A14" s="4" t="s">
        <v>29</v>
      </c>
      <c r="B14" s="21" t="s">
        <v>24</v>
      </c>
      <c r="C14" s="22"/>
      <c r="D14" s="9">
        <f>D15+D18+D21+D24+D30+D27</f>
        <v>33701</v>
      </c>
      <c r="E14" s="9">
        <f>E15+E18+E21+E24+E30+E27</f>
        <v>12656</v>
      </c>
      <c r="F14" s="9">
        <f aca="true" t="shared" si="2" ref="E14:Z14">F15+F18+F21+F24+F30+F27</f>
        <v>12656</v>
      </c>
      <c r="G14" s="9">
        <f t="shared" si="2"/>
        <v>5141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 t="shared" si="2"/>
        <v>22</v>
      </c>
      <c r="M14" s="9">
        <f t="shared" si="2"/>
        <v>2000</v>
      </c>
      <c r="N14" s="9">
        <f t="shared" si="2"/>
        <v>2000</v>
      </c>
      <c r="O14" s="9">
        <f t="shared" si="2"/>
        <v>0</v>
      </c>
      <c r="P14" s="9">
        <f t="shared" si="2"/>
        <v>80</v>
      </c>
      <c r="Q14" s="9">
        <f>Q15+Q18+Q21+Q24+Q30+Q27</f>
        <v>2</v>
      </c>
      <c r="R14" s="11"/>
    </row>
    <row r="15" spans="1:18" ht="21.75" customHeight="1">
      <c r="A15" s="4"/>
      <c r="B15" s="23" t="s">
        <v>30</v>
      </c>
      <c r="C15" s="22" t="s">
        <v>31</v>
      </c>
      <c r="D15" s="9">
        <f>D16+D17</f>
        <v>20405</v>
      </c>
      <c r="E15" s="19">
        <f>F15+H15</f>
        <v>8000</v>
      </c>
      <c r="F15" s="19">
        <f>F16+F17</f>
        <v>8000</v>
      </c>
      <c r="G15" s="19">
        <f>G16+G17</f>
        <v>4000</v>
      </c>
      <c r="H15" s="19">
        <f aca="true" t="shared" si="3" ref="H15:AA15">H16+H17</f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19">
        <f t="shared" si="3"/>
        <v>80</v>
      </c>
      <c r="Q15" s="19">
        <f>Q16+Q17</f>
        <v>2</v>
      </c>
      <c r="R15" s="37" t="s">
        <v>32</v>
      </c>
    </row>
    <row r="16" spans="1:18" ht="21.75" customHeight="1">
      <c r="A16" s="4"/>
      <c r="B16" s="24"/>
      <c r="C16" s="14" t="s">
        <v>25</v>
      </c>
      <c r="D16" s="9">
        <v>20405</v>
      </c>
      <c r="E16" s="19">
        <f>F16+H16</f>
        <v>8000</v>
      </c>
      <c r="F16" s="25">
        <f>G16*2</f>
        <v>8000</v>
      </c>
      <c r="G16" s="25">
        <v>4000</v>
      </c>
      <c r="H16" s="25"/>
      <c r="I16" s="25"/>
      <c r="J16" s="25"/>
      <c r="K16" s="25"/>
      <c r="L16" s="25"/>
      <c r="M16" s="33"/>
      <c r="N16" s="33"/>
      <c r="O16" s="25"/>
      <c r="P16" s="25">
        <v>80</v>
      </c>
      <c r="Q16" s="25">
        <v>2</v>
      </c>
      <c r="R16" s="38"/>
    </row>
    <row r="17" spans="1:18" ht="28.5" customHeight="1">
      <c r="A17" s="4"/>
      <c r="B17" s="24"/>
      <c r="C17" s="14" t="s">
        <v>26</v>
      </c>
      <c r="D17" s="9"/>
      <c r="E17" s="19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9"/>
    </row>
    <row r="18" spans="1:18" ht="21.75" customHeight="1">
      <c r="A18" s="4"/>
      <c r="B18" s="23" t="s">
        <v>30</v>
      </c>
      <c r="C18" s="22" t="s">
        <v>31</v>
      </c>
      <c r="D18" s="9">
        <f>D19+D20</f>
        <v>4500</v>
      </c>
      <c r="E18" s="19">
        <f>F18+H18</f>
        <v>4500</v>
      </c>
      <c r="F18" s="25">
        <f>F19+D20</f>
        <v>4500</v>
      </c>
      <c r="G18" s="25">
        <f>G19+E20</f>
        <v>180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0" t="s">
        <v>33</v>
      </c>
    </row>
    <row r="19" spans="1:18" ht="21.75" customHeight="1">
      <c r="A19" s="4"/>
      <c r="B19" s="24"/>
      <c r="C19" s="14" t="s">
        <v>25</v>
      </c>
      <c r="D19" s="9">
        <f>E19</f>
        <v>4500</v>
      </c>
      <c r="E19" s="19">
        <f>F19+H19</f>
        <v>4500</v>
      </c>
      <c r="F19" s="25">
        <f>G19*25</f>
        <v>4500</v>
      </c>
      <c r="G19" s="25">
        <v>180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41"/>
    </row>
    <row r="20" spans="1:18" ht="21.75" customHeight="1">
      <c r="A20" s="4"/>
      <c r="B20" s="24"/>
      <c r="C20" s="14" t="s">
        <v>26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41"/>
    </row>
    <row r="21" spans="1:18" ht="36" customHeight="1">
      <c r="A21" s="4"/>
      <c r="B21" s="26" t="s">
        <v>34</v>
      </c>
      <c r="C21" s="22" t="s">
        <v>31</v>
      </c>
      <c r="D21" s="9">
        <f>D22+D23</f>
        <v>8796</v>
      </c>
      <c r="E21" s="19">
        <f>F21+H21</f>
        <v>156</v>
      </c>
      <c r="F21" s="25">
        <f>F22+F23</f>
        <v>156</v>
      </c>
      <c r="G21" s="25">
        <f>G22+G23</f>
        <v>40</v>
      </c>
      <c r="H21" s="25">
        <f aca="true" t="shared" si="4" ref="H21:Z21">H22+H23</f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2</v>
      </c>
      <c r="M21" s="25">
        <f t="shared" si="4"/>
        <v>2000</v>
      </c>
      <c r="N21" s="25">
        <f t="shared" si="4"/>
        <v>2000</v>
      </c>
      <c r="O21" s="25">
        <f t="shared" si="4"/>
        <v>0</v>
      </c>
      <c r="P21" s="25">
        <f t="shared" si="4"/>
        <v>0</v>
      </c>
      <c r="Q21" s="25">
        <f>Q22+Q23</f>
        <v>0</v>
      </c>
      <c r="R21" s="37" t="s">
        <v>35</v>
      </c>
    </row>
    <row r="22" spans="1:18" ht="33" customHeight="1">
      <c r="A22" s="4"/>
      <c r="B22" s="27"/>
      <c r="C22" s="14" t="s">
        <v>25</v>
      </c>
      <c r="D22" s="9">
        <v>8796</v>
      </c>
      <c r="E22" s="19">
        <f>F22+H22</f>
        <v>156</v>
      </c>
      <c r="F22" s="25">
        <f>G22*3.9</f>
        <v>156</v>
      </c>
      <c r="G22" s="25">
        <v>40</v>
      </c>
      <c r="H22" s="25"/>
      <c r="I22" s="25"/>
      <c r="J22" s="25"/>
      <c r="K22" s="25"/>
      <c r="L22" s="25">
        <v>2</v>
      </c>
      <c r="M22" s="25">
        <v>2000</v>
      </c>
      <c r="N22" s="25">
        <v>2000</v>
      </c>
      <c r="O22" s="25"/>
      <c r="P22" s="25"/>
      <c r="Q22" s="25"/>
      <c r="R22" s="38"/>
    </row>
    <row r="23" spans="1:18" ht="42.75" customHeight="1">
      <c r="A23" s="4"/>
      <c r="B23" s="27"/>
      <c r="C23" s="14" t="s">
        <v>26</v>
      </c>
      <c r="D23" s="9"/>
      <c r="E23" s="19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9"/>
    </row>
    <row r="24" spans="1:18" ht="21.75" customHeight="1">
      <c r="A24" s="4"/>
      <c r="B24" s="23" t="s">
        <v>36</v>
      </c>
      <c r="C24" s="22" t="s">
        <v>31</v>
      </c>
      <c r="D24" s="25"/>
      <c r="E24" s="25"/>
      <c r="F24" s="25"/>
      <c r="G24" s="25">
        <f>G25+G26</f>
        <v>750</v>
      </c>
      <c r="H24" s="25">
        <f aca="true" t="shared" si="5" ref="H24:Z24">H25+H26</f>
        <v>0</v>
      </c>
      <c r="I24" s="25">
        <f t="shared" si="5"/>
        <v>0</v>
      </c>
      <c r="J24" s="25">
        <f t="shared" si="5"/>
        <v>0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25">
        <f t="shared" si="5"/>
        <v>0</v>
      </c>
      <c r="Q24" s="25">
        <f>Q25+Q26</f>
        <v>0</v>
      </c>
      <c r="R24" s="36"/>
    </row>
    <row r="25" spans="1:18" ht="21.75" customHeight="1">
      <c r="A25" s="4"/>
      <c r="B25" s="24"/>
      <c r="C25" s="14" t="s">
        <v>25</v>
      </c>
      <c r="D25" s="25"/>
      <c r="E25" s="25"/>
      <c r="F25" s="25"/>
      <c r="G25" s="25">
        <v>750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1"/>
    </row>
    <row r="26" spans="1:18" ht="21.75" customHeight="1">
      <c r="A26" s="4"/>
      <c r="B26" s="24"/>
      <c r="C26" s="14" t="s">
        <v>26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1"/>
    </row>
    <row r="27" spans="1:18" ht="21.75" customHeight="1">
      <c r="A27" s="4"/>
      <c r="B27" s="28" t="s">
        <v>37</v>
      </c>
      <c r="C27" s="22" t="s">
        <v>31</v>
      </c>
      <c r="D27" s="25">
        <f>D28+D29</f>
        <v>0</v>
      </c>
      <c r="E27" s="25">
        <f aca="true" t="shared" si="6" ref="E27:Z27">E28+E29</f>
        <v>0</v>
      </c>
      <c r="F27" s="25">
        <f t="shared" si="6"/>
        <v>0</v>
      </c>
      <c r="G27" s="25">
        <f t="shared" si="6"/>
        <v>0</v>
      </c>
      <c r="H27" s="25">
        <f t="shared" si="6"/>
        <v>0</v>
      </c>
      <c r="I27" s="25">
        <f t="shared" si="6"/>
        <v>0</v>
      </c>
      <c r="J27" s="25">
        <f t="shared" si="6"/>
        <v>0</v>
      </c>
      <c r="K27" s="25">
        <f t="shared" si="6"/>
        <v>0</v>
      </c>
      <c r="L27" s="25">
        <f t="shared" si="6"/>
        <v>20</v>
      </c>
      <c r="M27" s="25">
        <f t="shared" si="6"/>
        <v>0</v>
      </c>
      <c r="N27" s="25">
        <f t="shared" si="6"/>
        <v>0</v>
      </c>
      <c r="O27" s="25">
        <f t="shared" si="6"/>
        <v>0</v>
      </c>
      <c r="P27" s="25">
        <f t="shared" si="6"/>
        <v>0</v>
      </c>
      <c r="Q27" s="25">
        <f>Q28+Q29</f>
        <v>0</v>
      </c>
      <c r="R27" s="11"/>
    </row>
    <row r="28" spans="1:18" ht="21.75" customHeight="1">
      <c r="A28" s="4"/>
      <c r="B28" s="29"/>
      <c r="C28" s="14" t="s">
        <v>25</v>
      </c>
      <c r="D28" s="25"/>
      <c r="E28" s="25"/>
      <c r="F28" s="25"/>
      <c r="G28" s="25"/>
      <c r="H28" s="25"/>
      <c r="I28" s="25"/>
      <c r="J28" s="25"/>
      <c r="K28" s="25"/>
      <c r="L28" s="25">
        <v>20</v>
      </c>
      <c r="M28" s="25"/>
      <c r="N28" s="25"/>
      <c r="O28" s="25"/>
      <c r="P28" s="25"/>
      <c r="Q28" s="25"/>
      <c r="R28" s="36" t="s">
        <v>38</v>
      </c>
    </row>
    <row r="29" spans="1:18" ht="21.75" customHeight="1">
      <c r="A29" s="4"/>
      <c r="B29" s="30"/>
      <c r="C29" s="14" t="s">
        <v>26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1"/>
    </row>
    <row r="30" spans="1:18" ht="21.75" customHeight="1">
      <c r="A30" s="4"/>
      <c r="B30" s="23" t="s">
        <v>39</v>
      </c>
      <c r="C30" s="22" t="s">
        <v>31</v>
      </c>
      <c r="D30" s="25"/>
      <c r="E30" s="25"/>
      <c r="F30" s="25"/>
      <c r="G30" s="25">
        <f>G31+G32</f>
        <v>171</v>
      </c>
      <c r="H30" s="25">
        <f aca="true" t="shared" si="7" ref="H30:Z30">H31+H32</f>
        <v>0</v>
      </c>
      <c r="I30" s="25">
        <f t="shared" si="7"/>
        <v>0</v>
      </c>
      <c r="J30" s="25">
        <f t="shared" si="7"/>
        <v>0</v>
      </c>
      <c r="K30" s="25">
        <f t="shared" si="7"/>
        <v>0</v>
      </c>
      <c r="L30" s="25">
        <f t="shared" si="7"/>
        <v>0</v>
      </c>
      <c r="M30" s="25">
        <f t="shared" si="7"/>
        <v>0</v>
      </c>
      <c r="N30" s="25">
        <f t="shared" si="7"/>
        <v>0</v>
      </c>
      <c r="O30" s="25">
        <f t="shared" si="7"/>
        <v>0</v>
      </c>
      <c r="P30" s="25">
        <f t="shared" si="7"/>
        <v>0</v>
      </c>
      <c r="Q30" s="25">
        <f>Q31+Q32</f>
        <v>0</v>
      </c>
      <c r="R30" s="36" t="s">
        <v>40</v>
      </c>
    </row>
    <row r="31" spans="1:18" ht="21.75" customHeight="1">
      <c r="A31" s="4"/>
      <c r="B31" s="24"/>
      <c r="C31" s="14" t="s">
        <v>25</v>
      </c>
      <c r="D31" s="25"/>
      <c r="E31" s="25"/>
      <c r="F31" s="25"/>
      <c r="G31" s="25">
        <v>171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1"/>
    </row>
    <row r="32" spans="1:18" ht="21.75" customHeight="1">
      <c r="A32" s="4"/>
      <c r="B32" s="24"/>
      <c r="C32" s="14" t="s">
        <v>26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11"/>
    </row>
    <row r="33" spans="1:18" ht="60" customHeight="1">
      <c r="A33" s="31" t="s">
        <v>41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3.5">
      <c r="A34" s="32" t="s">
        <v>42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</sheetData>
  <sheetProtection/>
  <mergeCells count="34">
    <mergeCell ref="A1:R1"/>
    <mergeCell ref="A2:R2"/>
    <mergeCell ref="D3:Q3"/>
    <mergeCell ref="E4:Q4"/>
    <mergeCell ref="F5:G5"/>
    <mergeCell ref="H5:K5"/>
    <mergeCell ref="B14:C14"/>
    <mergeCell ref="A33:R33"/>
    <mergeCell ref="A34:R34"/>
    <mergeCell ref="A14:A32"/>
    <mergeCell ref="B15:B17"/>
    <mergeCell ref="B18:B20"/>
    <mergeCell ref="B21:B23"/>
    <mergeCell ref="B24:B26"/>
    <mergeCell ref="B27:B29"/>
    <mergeCell ref="B30:B32"/>
    <mergeCell ref="C3:C6"/>
    <mergeCell ref="D4:D6"/>
    <mergeCell ref="E5:E6"/>
    <mergeCell ref="L5:L6"/>
    <mergeCell ref="M5:M6"/>
    <mergeCell ref="N5:N6"/>
    <mergeCell ref="O5:O6"/>
    <mergeCell ref="P5:P6"/>
    <mergeCell ref="Q5:Q6"/>
    <mergeCell ref="R3:R6"/>
    <mergeCell ref="R8:R10"/>
    <mergeCell ref="R11:R13"/>
    <mergeCell ref="R15:R17"/>
    <mergeCell ref="R18:R20"/>
    <mergeCell ref="R21:R23"/>
    <mergeCell ref="A3:B7"/>
    <mergeCell ref="A8:B10"/>
    <mergeCell ref="A11:B13"/>
  </mergeCells>
  <printOptions horizontalCentered="1" verticalCentered="1"/>
  <pageMargins left="0.19652777777777777" right="0.11805555555555555" top="0.7868055555555555" bottom="0.5902777777777778" header="0.5" footer="0.07847222222222222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CZJh</dc:creator>
  <cp:keywords/>
  <dc:description/>
  <cp:lastModifiedBy>Administrator</cp:lastModifiedBy>
  <cp:lastPrinted>2020-02-09T12:49:37Z</cp:lastPrinted>
  <dcterms:created xsi:type="dcterms:W3CDTF">2020-02-07T08:26:02Z</dcterms:created>
  <dcterms:modified xsi:type="dcterms:W3CDTF">2020-03-25T08:59:09Z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true</vt:bool>
  </property>
</Properties>
</file>